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TFDRMZ\Desktop\"/>
    </mc:Choice>
  </mc:AlternateContent>
  <bookViews>
    <workbookView xWindow="0" yWindow="0" windowWidth="20490" windowHeight="7920"/>
  </bookViews>
  <sheets>
    <sheet name="1.öğretim" sheetId="2" r:id="rId1"/>
    <sheet name="2.öğretim" sheetId="1" r:id="rId2"/>
  </sheets>
  <calcPr calcId="152511"/>
</workbook>
</file>

<file path=xl/calcChain.xml><?xml version="1.0" encoding="utf-8"?>
<calcChain xmlns="http://schemas.openxmlformats.org/spreadsheetml/2006/main">
  <c r="A115" i="1" l="1"/>
  <c r="A116" i="1"/>
  <c r="A117" i="1"/>
  <c r="A118" i="1"/>
  <c r="A119" i="1"/>
  <c r="A120" i="1"/>
  <c r="A121" i="1"/>
  <c r="A122" i="1"/>
  <c r="A123" i="1"/>
  <c r="A124" i="1"/>
  <c r="A102" i="1"/>
  <c r="A103" i="1"/>
  <c r="A104" i="1"/>
  <c r="A105" i="1"/>
  <c r="A106" i="1"/>
  <c r="A107" i="1"/>
  <c r="A108" i="1"/>
  <c r="A109" i="1"/>
  <c r="A110" i="1"/>
  <c r="A111" i="1"/>
  <c r="A114" i="1"/>
  <c r="A91" i="1"/>
  <c r="A92" i="1"/>
  <c r="A93" i="1"/>
  <c r="A94" i="1"/>
  <c r="A95" i="1"/>
  <c r="A96" i="1"/>
  <c r="A97" i="1"/>
  <c r="A98" i="1"/>
  <c r="A100" i="1"/>
  <c r="A101" i="1"/>
  <c r="A80" i="1"/>
  <c r="A81" i="1"/>
  <c r="A82" i="1"/>
  <c r="A83" i="1"/>
  <c r="A84" i="1"/>
  <c r="A85" i="1"/>
  <c r="A86" i="1"/>
  <c r="A88" i="1"/>
  <c r="A89" i="1"/>
  <c r="A90" i="1"/>
  <c r="A69" i="1"/>
  <c r="A70" i="1"/>
  <c r="A71" i="1"/>
  <c r="A72" i="1"/>
  <c r="A73" i="1"/>
  <c r="A74" i="1"/>
  <c r="A76" i="1"/>
  <c r="A77" i="1"/>
  <c r="A78" i="1"/>
  <c r="A79" i="1"/>
  <c r="A58" i="1"/>
  <c r="A59" i="1"/>
  <c r="A60" i="1"/>
  <c r="A61" i="1"/>
  <c r="A62" i="1"/>
  <c r="A64" i="1"/>
  <c r="A65" i="1"/>
  <c r="A66" i="1"/>
  <c r="A67" i="1"/>
  <c r="A68" i="1"/>
  <c r="A47" i="1"/>
  <c r="A48" i="1"/>
  <c r="A49" i="1"/>
  <c r="A50" i="1"/>
  <c r="A52" i="1"/>
  <c r="A53" i="1"/>
  <c r="A54" i="1"/>
  <c r="A55" i="1"/>
  <c r="A56" i="1"/>
  <c r="A57" i="1"/>
  <c r="A36" i="1"/>
  <c r="A37" i="1"/>
  <c r="A38" i="1"/>
  <c r="A40" i="1"/>
  <c r="A41" i="1"/>
  <c r="A42" i="1"/>
  <c r="A43" i="1"/>
  <c r="A44" i="1"/>
  <c r="A45" i="1"/>
  <c r="A46" i="1"/>
  <c r="A25" i="1"/>
  <c r="A26" i="1"/>
  <c r="A28" i="1"/>
  <c r="A29" i="1"/>
  <c r="A30" i="1"/>
  <c r="A31" i="1"/>
  <c r="A32" i="1"/>
  <c r="A33" i="1"/>
  <c r="A34" i="1"/>
  <c r="A35" i="1"/>
  <c r="A24" i="1"/>
  <c r="A23" i="1"/>
  <c r="A22" i="1"/>
  <c r="A21" i="1"/>
  <c r="A20" i="1"/>
  <c r="A19" i="1"/>
  <c r="A18" i="1"/>
  <c r="A17" i="1"/>
  <c r="A16" i="1"/>
  <c r="A14" i="1"/>
  <c r="A13" i="1"/>
  <c r="A12" i="1"/>
  <c r="A11" i="1"/>
  <c r="A10" i="1"/>
  <c r="A9" i="1"/>
  <c r="A8" i="1"/>
  <c r="A7" i="1"/>
  <c r="A6" i="1"/>
  <c r="A5" i="1"/>
  <c r="A4" i="1"/>
  <c r="A3" i="1"/>
  <c r="A127" i="2"/>
  <c r="A128" i="2"/>
  <c r="A129" i="2"/>
  <c r="A130" i="2"/>
  <c r="A132" i="2"/>
  <c r="A133" i="2"/>
  <c r="A134" i="2"/>
  <c r="A135" i="2"/>
  <c r="A136" i="2"/>
  <c r="A137" i="2"/>
  <c r="A138" i="2"/>
  <c r="A139" i="2"/>
  <c r="A140" i="2"/>
  <c r="A141" i="2"/>
  <c r="A114" i="2"/>
  <c r="A115" i="2"/>
  <c r="A116" i="2"/>
  <c r="A118" i="2"/>
  <c r="A119" i="2"/>
  <c r="A120" i="2"/>
  <c r="A121" i="2"/>
  <c r="A122" i="2"/>
  <c r="A123" i="2"/>
  <c r="A124" i="2"/>
  <c r="A125" i="2"/>
  <c r="A126" i="2"/>
  <c r="A99" i="2"/>
  <c r="A100" i="2"/>
  <c r="A104" i="2"/>
  <c r="A105" i="2"/>
  <c r="A106" i="2"/>
  <c r="A107" i="2"/>
  <c r="A108" i="2"/>
  <c r="A109" i="2"/>
  <c r="A110" i="2"/>
  <c r="A111" i="2"/>
  <c r="A112" i="2"/>
  <c r="A113" i="2"/>
  <c r="A85" i="2"/>
  <c r="A86" i="2"/>
  <c r="A87" i="2"/>
  <c r="A90" i="2"/>
  <c r="A91" i="2"/>
  <c r="A92" i="2"/>
  <c r="A93" i="2"/>
  <c r="A94" i="2"/>
  <c r="A95" i="2"/>
  <c r="A96" i="2"/>
  <c r="A97" i="2"/>
  <c r="A98" i="2"/>
  <c r="A72" i="2"/>
  <c r="A73" i="2"/>
  <c r="A74" i="2"/>
  <c r="A76" i="2"/>
  <c r="A77" i="2"/>
  <c r="A78" i="2"/>
  <c r="A79" i="2"/>
  <c r="A80" i="2"/>
  <c r="A81" i="2"/>
  <c r="A82" i="2"/>
  <c r="A83" i="2"/>
  <c r="A84" i="2"/>
  <c r="A59" i="2"/>
  <c r="A60" i="2"/>
  <c r="A62" i="2"/>
  <c r="A63" i="2"/>
  <c r="A64" i="2"/>
  <c r="A65" i="2"/>
  <c r="A66" i="2"/>
  <c r="A67" i="2"/>
  <c r="A68" i="2"/>
  <c r="A69" i="2"/>
  <c r="A70" i="2"/>
  <c r="A71" i="2"/>
  <c r="A58" i="2"/>
  <c r="A57" i="2"/>
  <c r="A56" i="2"/>
  <c r="A55" i="2"/>
  <c r="A54" i="2"/>
  <c r="A53" i="2"/>
  <c r="A52" i="2"/>
  <c r="A51" i="2"/>
  <c r="A50" i="2"/>
  <c r="A49" i="2"/>
  <c r="A48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</calcChain>
</file>

<file path=xl/sharedStrings.xml><?xml version="1.0" encoding="utf-8"?>
<sst xmlns="http://schemas.openxmlformats.org/spreadsheetml/2006/main" count="259" uniqueCount="249">
  <si>
    <t>I.GRUP</t>
  </si>
  <si>
    <t>II.GRUP</t>
  </si>
  <si>
    <t>III.GRUP</t>
  </si>
  <si>
    <t>IV.GRUP</t>
  </si>
  <si>
    <t>V.GRUP</t>
  </si>
  <si>
    <t>VI.GRUP</t>
  </si>
  <si>
    <t>VII.GRUP</t>
  </si>
  <si>
    <t>VIII.GRUP</t>
  </si>
  <si>
    <t>IX.GRUP</t>
  </si>
  <si>
    <t>X.GRUP</t>
  </si>
  <si>
    <t>I.öğretim</t>
  </si>
  <si>
    <t>II. ÖĞRETİM</t>
  </si>
  <si>
    <t>MİREL ÖZGÜN</t>
  </si>
  <si>
    <t>SERHAT KARAGÖZ</t>
  </si>
  <si>
    <t>ÜSAME ÇITLAK</t>
  </si>
  <si>
    <t>ABDULLAH UĞUR BAĞIŞOĞLU</t>
  </si>
  <si>
    <t>FATİH CEBECİ</t>
  </si>
  <si>
    <t>ERDİNÇ ÖKSÜZALİ</t>
  </si>
  <si>
    <t>UĞUR BALCI</t>
  </si>
  <si>
    <t>BURAK ÖZDAĞ</t>
  </si>
  <si>
    <t>HAKAN YUNUS KET</t>
  </si>
  <si>
    <t>ASLIHAN ÖNCÜ</t>
  </si>
  <si>
    <t>UĞUR AKSAKAL</t>
  </si>
  <si>
    <t>BETÜL NUR GÜZEY</t>
  </si>
  <si>
    <t>ESRA İLKNUR</t>
  </si>
  <si>
    <t>OKAN AYDIN</t>
  </si>
  <si>
    <t>TUNA TEZCAN</t>
  </si>
  <si>
    <t>MERVE PARÇAM</t>
  </si>
  <si>
    <t>MEHMET ŞERİF KILIÇ</t>
  </si>
  <si>
    <t>MURAT KANTEMİR</t>
  </si>
  <si>
    <t>EDA KARAGÖZ</t>
  </si>
  <si>
    <t>ONUR ÖZGÜLTEKİN</t>
  </si>
  <si>
    <t>ÖMER YILDIZ</t>
  </si>
  <si>
    <t>OĞUZHAN AKYOL</t>
  </si>
  <si>
    <t>BERAT ALTINKAYA</t>
  </si>
  <si>
    <t>BARIŞ CAN GÜGE</t>
  </si>
  <si>
    <t>FURKAN ALTINBAŞ</t>
  </si>
  <si>
    <t>MUSTAFA GÜNDÜZ</t>
  </si>
  <si>
    <t>EMRE DİNÇ</t>
  </si>
  <si>
    <t>YUNUS EMRE ALTUN</t>
  </si>
  <si>
    <t>GÖRKEM KIRAN</t>
  </si>
  <si>
    <t>AYŞE DEMİR</t>
  </si>
  <si>
    <t>YAHYA GEZER</t>
  </si>
  <si>
    <t>YUSIF KERIMLI</t>
  </si>
  <si>
    <t>ALİ CAN ÇAKMAK</t>
  </si>
  <si>
    <t>HÜSEYİN ENİŞTE</t>
  </si>
  <si>
    <t>AHMET BUĞRA KEYVANKLI</t>
  </si>
  <si>
    <t>SAMET ÇIBIK</t>
  </si>
  <si>
    <t>FURKAN ÖZKAYA</t>
  </si>
  <si>
    <t>YUSUF TALHA DÖNMEZ</t>
  </si>
  <si>
    <t>AYNUR HACIOĞLU</t>
  </si>
  <si>
    <t>TAYYİP ÖZGENÇ</t>
  </si>
  <si>
    <t>İBRAHİM ORUÇ</t>
  </si>
  <si>
    <t>HÜSNA BEYTUT</t>
  </si>
  <si>
    <t>FATMA HAZAL BABAÖZÜ</t>
  </si>
  <si>
    <t>GÖRSEV FULYA ÜNLÜTÜRK</t>
  </si>
  <si>
    <t>ENSAR ŞENGÜL</t>
  </si>
  <si>
    <t>TALHA AÇIKALIN</t>
  </si>
  <si>
    <t>MERTKAN TURHAN</t>
  </si>
  <si>
    <t>MEHMET İPEK</t>
  </si>
  <si>
    <t>KUNTAY KÖSE</t>
  </si>
  <si>
    <t>BATUHAN BOZKURT</t>
  </si>
  <si>
    <t>BİRİZ YETİK</t>
  </si>
  <si>
    <t>EMİN DUMLUPINAR</t>
  </si>
  <si>
    <t>ESRA TAVUKÇUOĞLU</t>
  </si>
  <si>
    <t>VİLDAN TÜFEK</t>
  </si>
  <si>
    <t>GÖZDE ÖZER</t>
  </si>
  <si>
    <t>BEYZA ŞAHİN</t>
  </si>
  <si>
    <t>ABDULLAH TALHA KOÇAK</t>
  </si>
  <si>
    <t>YUNUS YILMAZ</t>
  </si>
  <si>
    <t>ÖZCAN AKSAR</t>
  </si>
  <si>
    <t>ÖZGÜN NEZİR SEVER</t>
  </si>
  <si>
    <t>BERNA TAN</t>
  </si>
  <si>
    <t>BATUKAN TÜRK</t>
  </si>
  <si>
    <t>KAĞAN ŞİMŞEK</t>
  </si>
  <si>
    <t>GÜLBİKE YALDIZ</t>
  </si>
  <si>
    <t>MERVE DUR</t>
  </si>
  <si>
    <t>ÜMİT SEFA TAŞ</t>
  </si>
  <si>
    <t>BETÜL KARAKAŞ</t>
  </si>
  <si>
    <t>MERVE SÖĞÜT</t>
  </si>
  <si>
    <t>ŞEYMA KARTAL</t>
  </si>
  <si>
    <t>SİNEM HARMANCI</t>
  </si>
  <si>
    <t>ÖMER İNCE</t>
  </si>
  <si>
    <t>ERKAN GÜLSUYU</t>
  </si>
  <si>
    <t>BEDİRHAN FİDANER</t>
  </si>
  <si>
    <t>FEHMİ CAN DAYI</t>
  </si>
  <si>
    <t>AYŞENUR ÖZCAN</t>
  </si>
  <si>
    <t>BATUHAN ÖZER</t>
  </si>
  <si>
    <t>BURAK KOCATEPE</t>
  </si>
  <si>
    <t>MERT DEMİRTAŞ</t>
  </si>
  <si>
    <t>YUSUF ÖZÇETİN</t>
  </si>
  <si>
    <t>ALİ EROL</t>
  </si>
  <si>
    <t>NECATİ PAKSOY</t>
  </si>
  <si>
    <t>MESUDE KIRVELİ</t>
  </si>
  <si>
    <t>DUYGU BAŞPINAR</t>
  </si>
  <si>
    <t>ÖMER GÜRARDA</t>
  </si>
  <si>
    <t>HAKAN SANCAKTAR</t>
  </si>
  <si>
    <t>NAZLICAN ARSLAN</t>
  </si>
  <si>
    <t>İLKER SİVRİ</t>
  </si>
  <si>
    <t>CİHAN ERDOĞAN</t>
  </si>
  <si>
    <t>SÜMEYYE DEVECİ</t>
  </si>
  <si>
    <t>SAMET BİRCAN</t>
  </si>
  <si>
    <t>SERRA EZGİ TIRAŞ</t>
  </si>
  <si>
    <t>GÜLŞEN YAPAN</t>
  </si>
  <si>
    <t>RAHMAN AYDEMİR</t>
  </si>
  <si>
    <t>ONUR ÖZGEN AKALIN</t>
  </si>
  <si>
    <t>CİHAT TAŞ</t>
  </si>
  <si>
    <t>SEMİH PAÇARİZ</t>
  </si>
  <si>
    <t>HASAN ANIL ÇABUK</t>
  </si>
  <si>
    <t>EZGİ BULUT</t>
  </si>
  <si>
    <t>RAHMİ SERHAT DUMAN</t>
  </si>
  <si>
    <t>SEDA YILDIZ</t>
  </si>
  <si>
    <t>ZEKİ KILINÇ</t>
  </si>
  <si>
    <t>MEHMET ALİ ÇATALBAŞ</t>
  </si>
  <si>
    <t>AKIN ÖZEK</t>
  </si>
  <si>
    <t>RÜMEYSA GÜL PINAR</t>
  </si>
  <si>
    <t>FERHAT YILMAZ</t>
  </si>
  <si>
    <t>CANER TEKİN</t>
  </si>
  <si>
    <t>FIRAT KILIÇ</t>
  </si>
  <si>
    <t>MUHAMMET TAYYİP ATMACA</t>
  </si>
  <si>
    <t>CÜNEYT ERSÖZ</t>
  </si>
  <si>
    <t>LEVENT CAN BOŞNAK</t>
  </si>
  <si>
    <t>FUAT BAŞARAN</t>
  </si>
  <si>
    <t>EMRE GÜLTEKİN</t>
  </si>
  <si>
    <t>ŞAKİR SAMET KUTLUYOL</t>
  </si>
  <si>
    <t>HARUN TRAK</t>
  </si>
  <si>
    <t>NAZLI ERKEN</t>
  </si>
  <si>
    <t>İLKER KİLİÇ</t>
  </si>
  <si>
    <t>MEHMET YÜCEL ÖRGE</t>
  </si>
  <si>
    <t>BATU HAN</t>
  </si>
  <si>
    <t>EŞREF FURKAN TEPE</t>
  </si>
  <si>
    <t>MERTCAN ÖZTOKMAK</t>
  </si>
  <si>
    <t>EMRE COŞKUN</t>
  </si>
  <si>
    <t>BATIKAN BOZKURT KURŞAT</t>
  </si>
  <si>
    <t>YUSUF CAN AYDIN</t>
  </si>
  <si>
    <t>OĞUZHAN KÜREK</t>
  </si>
  <si>
    <t>MURAD AYBERK EREL</t>
  </si>
  <si>
    <t>CEM AKKAYA</t>
  </si>
  <si>
    <t>MURAT KUCA</t>
  </si>
  <si>
    <t>HAMZA KULSAHATOV</t>
  </si>
  <si>
    <t>MERT KUTLU</t>
  </si>
  <si>
    <t>MUHAMMED ERKAM TOPRAK</t>
  </si>
  <si>
    <t>HULUSİ AKAY</t>
  </si>
  <si>
    <t>ENES TOMAK</t>
  </si>
  <si>
    <t>BERAT ÇETİNKAYA</t>
  </si>
  <si>
    <t>FATİH KARA</t>
  </si>
  <si>
    <t>ERSİN ŞAHİN</t>
  </si>
  <si>
    <t>CEBRAİL KIZILTOPRAK</t>
  </si>
  <si>
    <t>MUSTAFA ÖZÇİFTCİ</t>
  </si>
  <si>
    <t>MEHMET ALİ DALĞIÇ</t>
  </si>
  <si>
    <t>TOLGA GÜRBÜZ</t>
  </si>
  <si>
    <t>ÖZGE SEYREK</t>
  </si>
  <si>
    <t>DOĞUKAN TURAN</t>
  </si>
  <si>
    <t>TUĞRUL ŞENER</t>
  </si>
  <si>
    <t>AYBERK AYDIN</t>
  </si>
  <si>
    <t>YUSUF BAYSAL</t>
  </si>
  <si>
    <t>MERT ÇAĞLAR COŞKUNDENİZ</t>
  </si>
  <si>
    <t>NEBİ AKGÜN</t>
  </si>
  <si>
    <t>MERT ÖZYILMAZ</t>
  </si>
  <si>
    <t>SAFA AÇIKALIN</t>
  </si>
  <si>
    <t>OĞUZHAN BAŞ</t>
  </si>
  <si>
    <t>ATAKAN DEMİR</t>
  </si>
  <si>
    <t>CEYDA ORHANOĞLU</t>
  </si>
  <si>
    <t>BURAK SARDOĞAN</t>
  </si>
  <si>
    <t>EMRE AKCAN</t>
  </si>
  <si>
    <t>MEVLÜT SAĞLAM</t>
  </si>
  <si>
    <t>KADİR ÖZDEMİR</t>
  </si>
  <si>
    <t>GÖKTÜRK ŞEKER</t>
  </si>
  <si>
    <t>UĞUR KAPLAN</t>
  </si>
  <si>
    <t>MESUT MUTLU</t>
  </si>
  <si>
    <t>DİLARA NACAR</t>
  </si>
  <si>
    <t>HAKAN ŞEN</t>
  </si>
  <si>
    <t>OĞUZ ERSİN KARAKAYA</t>
  </si>
  <si>
    <t>GÖREY EĞRİBEL</t>
  </si>
  <si>
    <t>REYHAN ARSLAN</t>
  </si>
  <si>
    <t>SERKAN ANIL GÜLER</t>
  </si>
  <si>
    <t>BERAT SEÇGİN</t>
  </si>
  <si>
    <t>OĞUZHAN ÇETİN</t>
  </si>
  <si>
    <t>KEMAL CAN TURHAN</t>
  </si>
  <si>
    <t>KUBİLAY KILIÇÇİ</t>
  </si>
  <si>
    <t>MERTCAN YILMAZER</t>
  </si>
  <si>
    <t>TANER CİHAN ERGUN</t>
  </si>
  <si>
    <t>GİZEM NUR KURHAN</t>
  </si>
  <si>
    <t>SEVDE KAYAR</t>
  </si>
  <si>
    <t>HAMZA İZGÜN</t>
  </si>
  <si>
    <t>TONGUÇ KAYALI</t>
  </si>
  <si>
    <t>YUNUS KARADUMAN</t>
  </si>
  <si>
    <t>MUHAMMET BATUHAN DEMİREL</t>
  </si>
  <si>
    <t>KADİR ÖZTÜRK</t>
  </si>
  <si>
    <t>EBRU KAYMAK</t>
  </si>
  <si>
    <t>ŞAHİN ULUSOY</t>
  </si>
  <si>
    <t>SERKAN ÇOBAN</t>
  </si>
  <si>
    <t>HAKAN ÜNYE</t>
  </si>
  <si>
    <t>AYBARS ÖZEN</t>
  </si>
  <si>
    <t>MEHMET ARDA ÇİÇEK</t>
  </si>
  <si>
    <t>ERKAN BAŞARAN</t>
  </si>
  <si>
    <t>OGÜN ÖZKAN</t>
  </si>
  <si>
    <t>CENK KESKİNKAYA</t>
  </si>
  <si>
    <t>ÇAĞRI YAŞAR</t>
  </si>
  <si>
    <t>DOĞAN KARAŞUT</t>
  </si>
  <si>
    <t>CANSU ALPAY</t>
  </si>
  <si>
    <t>CİHAD KULA</t>
  </si>
  <si>
    <t>MEHMET KADİR GERİŞ</t>
  </si>
  <si>
    <t>MUSTAFA TEOMAN OSMAN GÜNGÖR</t>
  </si>
  <si>
    <t>İLHAN İYİGÜN</t>
  </si>
  <si>
    <t>MEHMET DEMİRCİ</t>
  </si>
  <si>
    <t>ENES ÇELİK</t>
  </si>
  <si>
    <t>ŞEYMA NUR BAYRAKTAR</t>
  </si>
  <si>
    <t>KÜBRA KARABAĞ</t>
  </si>
  <si>
    <t>ERHAN ERCAN</t>
  </si>
  <si>
    <t>MERT AKGÜL</t>
  </si>
  <si>
    <t>SONER KESKİN</t>
  </si>
  <si>
    <t>KEREM YÜKSEL</t>
  </si>
  <si>
    <t>ŞUAYİP BULUT</t>
  </si>
  <si>
    <t>CEYHUN PEKCAN</t>
  </si>
  <si>
    <t>KADİR BATUHAN ALPTEKİN</t>
  </si>
  <si>
    <t>METEHAN ARSLAN</t>
  </si>
  <si>
    <t>UMUT SEZGİN ALSAN</t>
  </si>
  <si>
    <t>FURKAN BAYINDIR</t>
  </si>
  <si>
    <t>HAKAN BAŞTÜRK</t>
  </si>
  <si>
    <t>BİLAL DURAK</t>
  </si>
  <si>
    <t>KÜBRA GÜNDÜR</t>
  </si>
  <si>
    <t>EBRU AYDENİZ</t>
  </si>
  <si>
    <t>ÖMER MANDACI</t>
  </si>
  <si>
    <t>ORKUN TOĞAR</t>
  </si>
  <si>
    <t>İPEK ŞAHİN</t>
  </si>
  <si>
    <t>HAMZA TUTAR</t>
  </si>
  <si>
    <t>İBRAHİM YILMAZ</t>
  </si>
  <si>
    <t>EVRİM ESİN BEŞER</t>
  </si>
  <si>
    <t>BİRKAN EFE</t>
  </si>
  <si>
    <t>SAMED KORAY ŞANLI</t>
  </si>
  <si>
    <t>BARIŞ TÜRKOĞLU</t>
  </si>
  <si>
    <t>BURHAN BAŞ</t>
  </si>
  <si>
    <t>BAHAR CIVA</t>
  </si>
  <si>
    <t>NEJDET ERCEYLAN</t>
  </si>
  <si>
    <t>SENA AYDIN</t>
  </si>
  <si>
    <t>RECEP HOCAOĞLU</t>
  </si>
  <si>
    <t>KAZIM GÖRKEM ÖZTÜRK</t>
  </si>
  <si>
    <t>EZGİ ÇETİN</t>
  </si>
  <si>
    <t>AYKUT GÜL</t>
  </si>
  <si>
    <t>CAN FURKAN ERBAY</t>
  </si>
  <si>
    <t>KAMİL ERGİN</t>
  </si>
  <si>
    <t>MURAT YÜCA</t>
  </si>
  <si>
    <t>GÜNNUR DELİL</t>
  </si>
  <si>
    <t>UFUK AVCI</t>
  </si>
  <si>
    <t>MERT İYNECİ</t>
  </si>
  <si>
    <t>MEHMET ZAFER ÖNDER</t>
  </si>
  <si>
    <t>RAUF BEZEK</t>
  </si>
  <si>
    <t>MUHAMMED KEMAL KARTA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</si>
</sst>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1"/>
  <sheetViews>
    <sheetView tabSelected="1" workbookViewId="0">
      <selection activeCell="K9" sqref="K9"/>
    </sheetView>
  </sheetViews>
  <sheetFormatPr defaultRowHeight="15" x14ac:dyDescent="0.25"/>
  <cols>
    <col min="1" max="2" width="9.125" customWidth="1"/>
    <col min="3" max="3" width="10.25" customWidth="1"/>
  </cols>
  <sheetData>
    <row r="1" spans="1:5" ht="18.75" x14ac:dyDescent="0.3">
      <c r="A1" s="1" t="s">
        <v>10</v>
      </c>
      <c r="E1" s="3"/>
    </row>
    <row r="2" spans="1:5" ht="18.75" x14ac:dyDescent="0.3">
      <c r="A2" s="1" t="s">
        <v>0</v>
      </c>
    </row>
    <row r="3" spans="1:5" x14ac:dyDescent="0.25">
      <c r="A3" t="str">
        <f>"0601.08036"</f>
        <v>0601.08036</v>
      </c>
      <c r="B3" t="s">
        <v>12</v>
      </c>
    </row>
    <row r="4" spans="1:5" x14ac:dyDescent="0.25">
      <c r="A4" t="str">
        <f>"1001.08048"</f>
        <v>1001.08048</v>
      </c>
      <c r="B4" t="s">
        <v>13</v>
      </c>
    </row>
    <row r="5" spans="1:5" x14ac:dyDescent="0.25">
      <c r="A5" t="str">
        <f>"1001.08057"</f>
        <v>1001.08057</v>
      </c>
      <c r="B5" t="s">
        <v>14</v>
      </c>
    </row>
    <row r="6" spans="1:5" x14ac:dyDescent="0.25">
      <c r="A6" t="str">
        <f>"1101.08011"</f>
        <v>1101.08011</v>
      </c>
      <c r="B6" t="s">
        <v>15</v>
      </c>
    </row>
    <row r="7" spans="1:5" x14ac:dyDescent="0.25">
      <c r="A7" t="str">
        <f>"1101.08045"</f>
        <v>1101.08045</v>
      </c>
      <c r="B7" t="s">
        <v>16</v>
      </c>
    </row>
    <row r="8" spans="1:5" x14ac:dyDescent="0.25">
      <c r="A8" t="str">
        <f>"1101.08051"</f>
        <v>1101.08051</v>
      </c>
      <c r="B8" t="s">
        <v>17</v>
      </c>
    </row>
    <row r="9" spans="1:5" x14ac:dyDescent="0.25">
      <c r="A9" t="str">
        <f>"1101.08069"</f>
        <v>1101.08069</v>
      </c>
      <c r="B9" t="s">
        <v>18</v>
      </c>
    </row>
    <row r="10" spans="1:5" x14ac:dyDescent="0.25">
      <c r="A10" t="str">
        <f>"1201.08066"</f>
        <v>1201.08066</v>
      </c>
      <c r="B10" t="s">
        <v>19</v>
      </c>
    </row>
    <row r="11" spans="1:5" x14ac:dyDescent="0.25">
      <c r="A11" t="str">
        <f>"1201.08090"</f>
        <v>1201.08090</v>
      </c>
      <c r="B11" t="s">
        <v>20</v>
      </c>
    </row>
    <row r="12" spans="1:5" x14ac:dyDescent="0.25">
      <c r="A12" t="str">
        <f>"1201.08402"</f>
        <v>1201.08402</v>
      </c>
      <c r="B12" t="s">
        <v>21</v>
      </c>
    </row>
    <row r="13" spans="1:5" x14ac:dyDescent="0.25">
      <c r="A13" t="str">
        <f>"1301.08001"</f>
        <v>1301.08001</v>
      </c>
      <c r="B13" t="s">
        <v>22</v>
      </c>
    </row>
    <row r="14" spans="1:5" x14ac:dyDescent="0.25">
      <c r="A14" t="str">
        <f>"1301.08010"</f>
        <v>1301.08010</v>
      </c>
      <c r="B14" t="s">
        <v>23</v>
      </c>
    </row>
    <row r="15" spans="1:5" x14ac:dyDescent="0.25">
      <c r="A15" t="str">
        <f>"1301.08016"</f>
        <v>1301.08016</v>
      </c>
      <c r="B15" t="s">
        <v>24</v>
      </c>
    </row>
    <row r="16" spans="1:5" x14ac:dyDescent="0.25">
      <c r="A16" t="str">
        <f>"1301.08019"</f>
        <v>1301.08019</v>
      </c>
      <c r="B16" t="s">
        <v>25</v>
      </c>
    </row>
    <row r="18" spans="1:2" ht="18.75" x14ac:dyDescent="0.3">
      <c r="A18" s="1" t="s">
        <v>1</v>
      </c>
    </row>
    <row r="19" spans="1:2" x14ac:dyDescent="0.25">
      <c r="A19" t="str">
        <f>"1301.08024"</f>
        <v>1301.08024</v>
      </c>
      <c r="B19" t="s">
        <v>26</v>
      </c>
    </row>
    <row r="20" spans="1:2" x14ac:dyDescent="0.25">
      <c r="A20" t="str">
        <f>"1301.08025"</f>
        <v>1301.08025</v>
      </c>
      <c r="B20" t="s">
        <v>27</v>
      </c>
    </row>
    <row r="21" spans="1:2" x14ac:dyDescent="0.25">
      <c r="A21" t="str">
        <f>"1301.08028"</f>
        <v>1301.08028</v>
      </c>
      <c r="B21" t="s">
        <v>28</v>
      </c>
    </row>
    <row r="22" spans="1:2" x14ac:dyDescent="0.25">
      <c r="A22" t="str">
        <f>"1301.08029"</f>
        <v>1301.08029</v>
      </c>
      <c r="B22" t="s">
        <v>29</v>
      </c>
    </row>
    <row r="23" spans="1:2" x14ac:dyDescent="0.25">
      <c r="A23" t="str">
        <f>"1301.08030"</f>
        <v>1301.08030</v>
      </c>
      <c r="B23" t="s">
        <v>30</v>
      </c>
    </row>
    <row r="24" spans="1:2" x14ac:dyDescent="0.25">
      <c r="A24" t="str">
        <f>"1301.08034"</f>
        <v>1301.08034</v>
      </c>
      <c r="B24" t="s">
        <v>31</v>
      </c>
    </row>
    <row r="25" spans="1:2" x14ac:dyDescent="0.25">
      <c r="A25" t="str">
        <f>"1301.08052"</f>
        <v>1301.08052</v>
      </c>
      <c r="B25" t="s">
        <v>32</v>
      </c>
    </row>
    <row r="26" spans="1:2" x14ac:dyDescent="0.25">
      <c r="A26" t="str">
        <f>"1301.08059"</f>
        <v>1301.08059</v>
      </c>
      <c r="B26" t="s">
        <v>33</v>
      </c>
    </row>
    <row r="27" spans="1:2" x14ac:dyDescent="0.25">
      <c r="A27" t="str">
        <f>"1301.08068"</f>
        <v>1301.08068</v>
      </c>
      <c r="B27" t="s">
        <v>34</v>
      </c>
    </row>
    <row r="28" spans="1:2" x14ac:dyDescent="0.25">
      <c r="A28" t="str">
        <f>"1301.08069"</f>
        <v>1301.08069</v>
      </c>
      <c r="B28" t="s">
        <v>35</v>
      </c>
    </row>
    <row r="29" spans="1:2" x14ac:dyDescent="0.25">
      <c r="A29" t="str">
        <f>"1301.08070"</f>
        <v>1301.08070</v>
      </c>
      <c r="B29" t="s">
        <v>36</v>
      </c>
    </row>
    <row r="30" spans="1:2" x14ac:dyDescent="0.25">
      <c r="A30" t="str">
        <f>"1301.08075"</f>
        <v>1301.08075</v>
      </c>
      <c r="B30" t="s">
        <v>37</v>
      </c>
    </row>
    <row r="31" spans="1:2" x14ac:dyDescent="0.25">
      <c r="A31" t="str">
        <f>"1301.08077"</f>
        <v>1301.08077</v>
      </c>
      <c r="B31" t="s">
        <v>38</v>
      </c>
    </row>
    <row r="33" spans="1:2" ht="18.75" x14ac:dyDescent="0.3">
      <c r="A33" s="1" t="s">
        <v>2</v>
      </c>
    </row>
    <row r="34" spans="1:2" x14ac:dyDescent="0.25">
      <c r="A34" t="str">
        <f>"1301.08078"</f>
        <v>1301.08078</v>
      </c>
      <c r="B34" t="s">
        <v>39</v>
      </c>
    </row>
    <row r="35" spans="1:2" x14ac:dyDescent="0.25">
      <c r="A35" t="str">
        <f>"1301.08083"</f>
        <v>1301.08083</v>
      </c>
      <c r="B35" t="s">
        <v>40</v>
      </c>
    </row>
    <row r="36" spans="1:2" x14ac:dyDescent="0.25">
      <c r="A36" t="str">
        <f>"1301.08084"</f>
        <v>1301.08084</v>
      </c>
      <c r="B36" t="s">
        <v>41</v>
      </c>
    </row>
    <row r="37" spans="1:2" x14ac:dyDescent="0.25">
      <c r="A37" t="str">
        <f>"1301.08088"</f>
        <v>1301.08088</v>
      </c>
      <c r="B37" t="s">
        <v>42</v>
      </c>
    </row>
    <row r="38" spans="1:2" x14ac:dyDescent="0.25">
      <c r="A38" t="str">
        <f>"1301.08095"</f>
        <v>1301.08095</v>
      </c>
      <c r="B38" t="s">
        <v>43</v>
      </c>
    </row>
    <row r="39" spans="1:2" x14ac:dyDescent="0.25">
      <c r="A39" t="str">
        <f>"1301.08100"</f>
        <v>1301.08100</v>
      </c>
      <c r="B39" t="s">
        <v>44</v>
      </c>
    </row>
    <row r="40" spans="1:2" x14ac:dyDescent="0.25">
      <c r="A40" t="str">
        <f>"1301.08102"</f>
        <v>1301.08102</v>
      </c>
      <c r="B40" t="s">
        <v>45</v>
      </c>
    </row>
    <row r="41" spans="1:2" x14ac:dyDescent="0.25">
      <c r="A41" t="str">
        <f>"1301.08305"</f>
        <v>1301.08305</v>
      </c>
      <c r="B41" t="s">
        <v>46</v>
      </c>
    </row>
    <row r="42" spans="1:2" x14ac:dyDescent="0.25">
      <c r="A42" t="str">
        <f>"1301.08306"</f>
        <v>1301.08306</v>
      </c>
      <c r="B42" t="s">
        <v>47</v>
      </c>
    </row>
    <row r="43" spans="1:2" x14ac:dyDescent="0.25">
      <c r="A43" t="str">
        <f>"1401.08001"</f>
        <v>1401.08001</v>
      </c>
      <c r="B43" t="s">
        <v>48</v>
      </c>
    </row>
    <row r="44" spans="1:2" x14ac:dyDescent="0.25">
      <c r="A44" t="str">
        <f>"1401.08002"</f>
        <v>1401.08002</v>
      </c>
      <c r="B44" t="s">
        <v>49</v>
      </c>
    </row>
    <row r="45" spans="1:2" x14ac:dyDescent="0.25">
      <c r="A45" t="str">
        <f>"1401.08005"</f>
        <v>1401.08005</v>
      </c>
      <c r="B45" t="s">
        <v>50</v>
      </c>
    </row>
    <row r="46" spans="1:2" x14ac:dyDescent="0.25">
      <c r="A46" t="str">
        <f>"1401.08006"</f>
        <v>1401.08006</v>
      </c>
      <c r="B46" t="s">
        <v>51</v>
      </c>
    </row>
    <row r="47" spans="1:2" ht="18.75" x14ac:dyDescent="0.3">
      <c r="A47" s="1" t="s">
        <v>3</v>
      </c>
    </row>
    <row r="48" spans="1:2" x14ac:dyDescent="0.25">
      <c r="A48" t="str">
        <f>"1401.08009"</f>
        <v>1401.08009</v>
      </c>
      <c r="B48" t="s">
        <v>52</v>
      </c>
    </row>
    <row r="49" spans="1:2" x14ac:dyDescent="0.25">
      <c r="A49" t="str">
        <f>"1401.08010"</f>
        <v>1401.08010</v>
      </c>
      <c r="B49" t="s">
        <v>53</v>
      </c>
    </row>
    <row r="50" spans="1:2" x14ac:dyDescent="0.25">
      <c r="A50" t="str">
        <f>"1401.08011"</f>
        <v>1401.08011</v>
      </c>
      <c r="B50" t="s">
        <v>54</v>
      </c>
    </row>
    <row r="51" spans="1:2" x14ac:dyDescent="0.25">
      <c r="A51" t="str">
        <f>"1401.08012"</f>
        <v>1401.08012</v>
      </c>
      <c r="B51" t="s">
        <v>55</v>
      </c>
    </row>
    <row r="52" spans="1:2" x14ac:dyDescent="0.25">
      <c r="A52" t="str">
        <f>"1401.08013"</f>
        <v>1401.08013</v>
      </c>
      <c r="B52" t="s">
        <v>56</v>
      </c>
    </row>
    <row r="53" spans="1:2" x14ac:dyDescent="0.25">
      <c r="A53" t="str">
        <f>"1401.08015"</f>
        <v>1401.08015</v>
      </c>
      <c r="B53" t="s">
        <v>57</v>
      </c>
    </row>
    <row r="54" spans="1:2" x14ac:dyDescent="0.25">
      <c r="A54" t="str">
        <f>"1401.08016"</f>
        <v>1401.08016</v>
      </c>
      <c r="B54" t="s">
        <v>58</v>
      </c>
    </row>
    <row r="55" spans="1:2" x14ac:dyDescent="0.25">
      <c r="A55" t="str">
        <f>"1401.08017"</f>
        <v>1401.08017</v>
      </c>
      <c r="B55" t="s">
        <v>59</v>
      </c>
    </row>
    <row r="56" spans="1:2" x14ac:dyDescent="0.25">
      <c r="A56" t="str">
        <f>"1401.08019"</f>
        <v>1401.08019</v>
      </c>
      <c r="B56" t="s">
        <v>60</v>
      </c>
    </row>
    <row r="57" spans="1:2" x14ac:dyDescent="0.25">
      <c r="A57" t="str">
        <f>"1401.08020"</f>
        <v>1401.08020</v>
      </c>
      <c r="B57" t="s">
        <v>61</v>
      </c>
    </row>
    <row r="58" spans="1:2" x14ac:dyDescent="0.25">
      <c r="A58" t="str">
        <f>"1401.08022"</f>
        <v>1401.08022</v>
      </c>
      <c r="B58" t="s">
        <v>62</v>
      </c>
    </row>
    <row r="59" spans="1:2" x14ac:dyDescent="0.25">
      <c r="A59" t="str">
        <f>"1401.08026"</f>
        <v>1401.08026</v>
      </c>
      <c r="B59" t="s">
        <v>74</v>
      </c>
    </row>
    <row r="60" spans="1:2" x14ac:dyDescent="0.25">
      <c r="A60" t="str">
        <f>"1401.08027"</f>
        <v>1401.08027</v>
      </c>
      <c r="B60" t="s">
        <v>73</v>
      </c>
    </row>
    <row r="61" spans="1:2" ht="18.75" x14ac:dyDescent="0.3">
      <c r="A61" s="1" t="s">
        <v>4</v>
      </c>
    </row>
    <row r="62" spans="1:2" x14ac:dyDescent="0.25">
      <c r="A62" t="str">
        <f>"1401.08032"</f>
        <v>1401.08032</v>
      </c>
      <c r="B62" t="s">
        <v>72</v>
      </c>
    </row>
    <row r="63" spans="1:2" x14ac:dyDescent="0.25">
      <c r="A63" t="str">
        <f>"1401.08033"</f>
        <v>1401.08033</v>
      </c>
      <c r="B63" t="s">
        <v>71</v>
      </c>
    </row>
    <row r="64" spans="1:2" x14ac:dyDescent="0.25">
      <c r="A64" t="str">
        <f>"1401.08034"</f>
        <v>1401.08034</v>
      </c>
      <c r="B64" t="s">
        <v>70</v>
      </c>
    </row>
    <row r="65" spans="1:2" x14ac:dyDescent="0.25">
      <c r="A65" t="str">
        <f>"1401.08036"</f>
        <v>1401.08036</v>
      </c>
      <c r="B65" t="s">
        <v>69</v>
      </c>
    </row>
    <row r="66" spans="1:2" x14ac:dyDescent="0.25">
      <c r="A66" t="str">
        <f>"1401.08037"</f>
        <v>1401.08037</v>
      </c>
      <c r="B66" t="s">
        <v>68</v>
      </c>
    </row>
    <row r="67" spans="1:2" x14ac:dyDescent="0.25">
      <c r="A67" t="str">
        <f>"1401.08039"</f>
        <v>1401.08039</v>
      </c>
      <c r="B67" t="s">
        <v>67</v>
      </c>
    </row>
    <row r="68" spans="1:2" x14ac:dyDescent="0.25">
      <c r="A68" t="str">
        <f>"1401.08043"</f>
        <v>1401.08043</v>
      </c>
      <c r="B68" t="s">
        <v>66</v>
      </c>
    </row>
    <row r="69" spans="1:2" x14ac:dyDescent="0.25">
      <c r="A69" t="str">
        <f>"1401.08045"</f>
        <v>1401.08045</v>
      </c>
      <c r="B69" t="s">
        <v>65</v>
      </c>
    </row>
    <row r="70" spans="1:2" x14ac:dyDescent="0.25">
      <c r="A70" t="str">
        <f>"1401.08047"</f>
        <v>1401.08047</v>
      </c>
      <c r="B70" t="s">
        <v>64</v>
      </c>
    </row>
    <row r="71" spans="1:2" x14ac:dyDescent="0.25">
      <c r="A71" t="str">
        <f>"1401.08049"</f>
        <v>1401.08049</v>
      </c>
      <c r="B71" t="s">
        <v>63</v>
      </c>
    </row>
    <row r="72" spans="1:2" x14ac:dyDescent="0.25">
      <c r="A72" t="str">
        <f>"1401.08050"</f>
        <v>1401.08050</v>
      </c>
      <c r="B72" t="s">
        <v>86</v>
      </c>
    </row>
    <row r="73" spans="1:2" x14ac:dyDescent="0.25">
      <c r="A73" t="str">
        <f>"1401.08051"</f>
        <v>1401.08051</v>
      </c>
      <c r="B73" t="s">
        <v>85</v>
      </c>
    </row>
    <row r="74" spans="1:2" x14ac:dyDescent="0.25">
      <c r="A74" t="str">
        <f>"1401.08052"</f>
        <v>1401.08052</v>
      </c>
      <c r="B74" t="s">
        <v>84</v>
      </c>
    </row>
    <row r="75" spans="1:2" ht="18.75" x14ac:dyDescent="0.3">
      <c r="A75" s="1" t="s">
        <v>5</v>
      </c>
    </row>
    <row r="76" spans="1:2" x14ac:dyDescent="0.25">
      <c r="A76" t="str">
        <f>"1401.08054"</f>
        <v>1401.08054</v>
      </c>
      <c r="B76" t="s">
        <v>83</v>
      </c>
    </row>
    <row r="77" spans="1:2" x14ac:dyDescent="0.25">
      <c r="A77" t="str">
        <f>"1401.08055"</f>
        <v>1401.08055</v>
      </c>
      <c r="B77" t="s">
        <v>82</v>
      </c>
    </row>
    <row r="78" spans="1:2" x14ac:dyDescent="0.25">
      <c r="A78" t="str">
        <f>"1401.08056"</f>
        <v>1401.08056</v>
      </c>
      <c r="B78" t="s">
        <v>81</v>
      </c>
    </row>
    <row r="79" spans="1:2" x14ac:dyDescent="0.25">
      <c r="A79" t="str">
        <f>"1401.08057"</f>
        <v>1401.08057</v>
      </c>
      <c r="B79" t="s">
        <v>80</v>
      </c>
    </row>
    <row r="80" spans="1:2" x14ac:dyDescent="0.25">
      <c r="A80" t="str">
        <f>"1401.08058"</f>
        <v>1401.08058</v>
      </c>
      <c r="B80" t="s">
        <v>79</v>
      </c>
    </row>
    <row r="81" spans="1:2" x14ac:dyDescent="0.25">
      <c r="A81" t="str">
        <f>"1401.08060"</f>
        <v>1401.08060</v>
      </c>
      <c r="B81" t="s">
        <v>78</v>
      </c>
    </row>
    <row r="82" spans="1:2" x14ac:dyDescent="0.25">
      <c r="A82" t="str">
        <f>"1401.08062"</f>
        <v>1401.08062</v>
      </c>
      <c r="B82" t="s">
        <v>77</v>
      </c>
    </row>
    <row r="83" spans="1:2" x14ac:dyDescent="0.25">
      <c r="A83" t="str">
        <f>"1401.08063"</f>
        <v>1401.08063</v>
      </c>
      <c r="B83" t="s">
        <v>76</v>
      </c>
    </row>
    <row r="84" spans="1:2" x14ac:dyDescent="0.25">
      <c r="A84" t="str">
        <f>"1401.08065"</f>
        <v>1401.08065</v>
      </c>
      <c r="B84" t="s">
        <v>75</v>
      </c>
    </row>
    <row r="85" spans="1:2" x14ac:dyDescent="0.25">
      <c r="A85" t="str">
        <f>"1401.08066"</f>
        <v>1401.08066</v>
      </c>
      <c r="B85" t="s">
        <v>98</v>
      </c>
    </row>
    <row r="86" spans="1:2" x14ac:dyDescent="0.25">
      <c r="A86" t="str">
        <f>"1401.08068"</f>
        <v>1401.08068</v>
      </c>
      <c r="B86" t="s">
        <v>97</v>
      </c>
    </row>
    <row r="87" spans="1:2" x14ac:dyDescent="0.25">
      <c r="A87" t="str">
        <f>"1401.08069"</f>
        <v>1401.08069</v>
      </c>
      <c r="B87" t="s">
        <v>96</v>
      </c>
    </row>
    <row r="89" spans="1:2" ht="18.75" x14ac:dyDescent="0.3">
      <c r="A89" s="1" t="s">
        <v>6</v>
      </c>
    </row>
    <row r="90" spans="1:2" x14ac:dyDescent="0.25">
      <c r="A90" t="str">
        <f>"1401.08071"</f>
        <v>1401.08071</v>
      </c>
      <c r="B90" t="s">
        <v>95</v>
      </c>
    </row>
    <row r="91" spans="1:2" x14ac:dyDescent="0.25">
      <c r="A91" t="str">
        <f>"1401.08072"</f>
        <v>1401.08072</v>
      </c>
      <c r="B91" t="s">
        <v>94</v>
      </c>
    </row>
    <row r="92" spans="1:2" x14ac:dyDescent="0.25">
      <c r="A92" t="str">
        <f>"1401.08073"</f>
        <v>1401.08073</v>
      </c>
      <c r="B92" t="s">
        <v>93</v>
      </c>
    </row>
    <row r="93" spans="1:2" x14ac:dyDescent="0.25">
      <c r="A93" t="str">
        <f>"1401.08075"</f>
        <v>1401.08075</v>
      </c>
      <c r="B93" t="s">
        <v>92</v>
      </c>
    </row>
    <row r="94" spans="1:2" x14ac:dyDescent="0.25">
      <c r="A94" t="str">
        <f>"1401.08077"</f>
        <v>1401.08077</v>
      </c>
      <c r="B94" t="s">
        <v>91</v>
      </c>
    </row>
    <row r="95" spans="1:2" x14ac:dyDescent="0.25">
      <c r="A95" t="str">
        <f>"1401.08078"</f>
        <v>1401.08078</v>
      </c>
      <c r="B95" t="s">
        <v>90</v>
      </c>
    </row>
    <row r="96" spans="1:2" x14ac:dyDescent="0.25">
      <c r="A96" t="str">
        <f>"1401.08081"</f>
        <v>1401.08081</v>
      </c>
      <c r="B96" t="s">
        <v>89</v>
      </c>
    </row>
    <row r="97" spans="1:2" x14ac:dyDescent="0.25">
      <c r="A97" t="str">
        <f>"1401.08083"</f>
        <v>1401.08083</v>
      </c>
      <c r="B97" t="s">
        <v>88</v>
      </c>
    </row>
    <row r="98" spans="1:2" x14ac:dyDescent="0.25">
      <c r="A98" t="str">
        <f>"1401.08085"</f>
        <v>1401.08085</v>
      </c>
      <c r="B98" t="s">
        <v>87</v>
      </c>
    </row>
    <row r="99" spans="1:2" x14ac:dyDescent="0.25">
      <c r="A99" t="str">
        <f>"1401.08086"</f>
        <v>1401.08086</v>
      </c>
      <c r="B99" t="s">
        <v>110</v>
      </c>
    </row>
    <row r="100" spans="1:2" x14ac:dyDescent="0.25">
      <c r="A100" t="str">
        <f>"1401.08087"</f>
        <v>1401.08087</v>
      </c>
      <c r="B100" t="s">
        <v>109</v>
      </c>
    </row>
    <row r="103" spans="1:2" ht="18.75" x14ac:dyDescent="0.3">
      <c r="A103" s="1" t="s">
        <v>7</v>
      </c>
    </row>
    <row r="104" spans="1:2" x14ac:dyDescent="0.25">
      <c r="A104" t="str">
        <f>"1401.08089"</f>
        <v>1401.08089</v>
      </c>
      <c r="B104" t="s">
        <v>108</v>
      </c>
    </row>
    <row r="105" spans="1:2" x14ac:dyDescent="0.25">
      <c r="A105" t="str">
        <f>"1401.08090"</f>
        <v>1401.08090</v>
      </c>
      <c r="B105" t="s">
        <v>107</v>
      </c>
    </row>
    <row r="106" spans="1:2" x14ac:dyDescent="0.25">
      <c r="A106" t="str">
        <f>"1401.08091"</f>
        <v>1401.08091</v>
      </c>
      <c r="B106" t="s">
        <v>106</v>
      </c>
    </row>
    <row r="107" spans="1:2" x14ac:dyDescent="0.25">
      <c r="A107" t="str">
        <f>"1401.08092"</f>
        <v>1401.08092</v>
      </c>
      <c r="B107" t="s">
        <v>105</v>
      </c>
    </row>
    <row r="108" spans="1:2" x14ac:dyDescent="0.25">
      <c r="A108" t="str">
        <f>"1401.08093"</f>
        <v>1401.08093</v>
      </c>
      <c r="B108" t="s">
        <v>104</v>
      </c>
    </row>
    <row r="109" spans="1:2" x14ac:dyDescent="0.25">
      <c r="A109" t="str">
        <f>"1401.08101"</f>
        <v>1401.08101</v>
      </c>
      <c r="B109" t="s">
        <v>103</v>
      </c>
    </row>
    <row r="110" spans="1:2" x14ac:dyDescent="0.25">
      <c r="A110" t="str">
        <f>"1401.08103"</f>
        <v>1401.08103</v>
      </c>
      <c r="B110" t="s">
        <v>102</v>
      </c>
    </row>
    <row r="111" spans="1:2" x14ac:dyDescent="0.25">
      <c r="A111" t="str">
        <f>"1401.08253"</f>
        <v>1401.08253</v>
      </c>
      <c r="B111" t="s">
        <v>101</v>
      </c>
    </row>
    <row r="112" spans="1:2" x14ac:dyDescent="0.25">
      <c r="A112" t="str">
        <f>"1401.08254"</f>
        <v>1401.08254</v>
      </c>
      <c r="B112" t="s">
        <v>100</v>
      </c>
    </row>
    <row r="113" spans="1:2" x14ac:dyDescent="0.25">
      <c r="A113" t="str">
        <f>"1401.08255"</f>
        <v>1401.08255</v>
      </c>
      <c r="B113" t="s">
        <v>99</v>
      </c>
    </row>
    <row r="114" spans="1:2" x14ac:dyDescent="0.25">
      <c r="A114" t="str">
        <f>"1401.08258"</f>
        <v>1401.08258</v>
      </c>
      <c r="B114" t="s">
        <v>122</v>
      </c>
    </row>
    <row r="115" spans="1:2" x14ac:dyDescent="0.25">
      <c r="A115" t="str">
        <f>"1401.08260"</f>
        <v>1401.08260</v>
      </c>
      <c r="B115" t="s">
        <v>121</v>
      </c>
    </row>
    <row r="116" spans="1:2" x14ac:dyDescent="0.25">
      <c r="A116" t="str">
        <f>"1401.08261"</f>
        <v>1401.08261</v>
      </c>
      <c r="B116" t="s">
        <v>120</v>
      </c>
    </row>
    <row r="117" spans="1:2" ht="18.75" x14ac:dyDescent="0.3">
      <c r="A117" s="1" t="s">
        <v>8</v>
      </c>
    </row>
    <row r="118" spans="1:2" x14ac:dyDescent="0.25">
      <c r="A118" t="str">
        <f>"1401.08263"</f>
        <v>1401.08263</v>
      </c>
      <c r="B118" t="s">
        <v>119</v>
      </c>
    </row>
    <row r="119" spans="1:2" x14ac:dyDescent="0.25">
      <c r="A119" t="str">
        <f>"1401.08302"</f>
        <v>1401.08302</v>
      </c>
      <c r="B119" t="s">
        <v>118</v>
      </c>
    </row>
    <row r="120" spans="1:2" x14ac:dyDescent="0.25">
      <c r="A120" t="str">
        <f>"1401.08350"</f>
        <v>1401.08350</v>
      </c>
      <c r="B120" t="s">
        <v>117</v>
      </c>
    </row>
    <row r="121" spans="1:2" x14ac:dyDescent="0.25">
      <c r="A121" t="str">
        <f>"1401.08351"</f>
        <v>1401.08351</v>
      </c>
      <c r="B121" t="s">
        <v>116</v>
      </c>
    </row>
    <row r="122" spans="1:2" x14ac:dyDescent="0.25">
      <c r="A122" t="str">
        <f>"1401.08452"</f>
        <v>1401.08452</v>
      </c>
      <c r="B122" t="s">
        <v>115</v>
      </c>
    </row>
    <row r="123" spans="1:2" x14ac:dyDescent="0.25">
      <c r="A123" t="str">
        <f>"1401.08454"</f>
        <v>1401.08454</v>
      </c>
      <c r="B123" t="s">
        <v>114</v>
      </c>
    </row>
    <row r="124" spans="1:2" x14ac:dyDescent="0.25">
      <c r="A124" t="str">
        <f>"1501.08251"</f>
        <v>1501.08251</v>
      </c>
      <c r="B124" t="s">
        <v>113</v>
      </c>
    </row>
    <row r="125" spans="1:2" x14ac:dyDescent="0.25">
      <c r="A125" t="str">
        <f>"1501.08255"</f>
        <v>1501.08255</v>
      </c>
      <c r="B125" t="s">
        <v>112</v>
      </c>
    </row>
    <row r="126" spans="1:2" x14ac:dyDescent="0.25">
      <c r="A126" t="str">
        <f>"1601.08360"</f>
        <v>1601.08360</v>
      </c>
      <c r="B126" t="s">
        <v>111</v>
      </c>
    </row>
    <row r="127" spans="1:2" x14ac:dyDescent="0.25">
      <c r="A127" t="str">
        <f>"G1001.08058"</f>
        <v>G1001.08058</v>
      </c>
      <c r="B127" t="s">
        <v>136</v>
      </c>
    </row>
    <row r="128" spans="1:2" x14ac:dyDescent="0.25">
      <c r="A128" t="str">
        <f>"G1201.08072"</f>
        <v>G1201.08072</v>
      </c>
      <c r="B128" t="s">
        <v>135</v>
      </c>
    </row>
    <row r="129" spans="1:2" x14ac:dyDescent="0.25">
      <c r="A129" t="str">
        <f>"G1301.08013"</f>
        <v>G1301.08013</v>
      </c>
      <c r="B129" t="s">
        <v>134</v>
      </c>
    </row>
    <row r="130" spans="1:2" x14ac:dyDescent="0.25">
      <c r="A130" t="str">
        <f>"G1301.08022"</f>
        <v>G1301.08022</v>
      </c>
      <c r="B130" t="s">
        <v>133</v>
      </c>
    </row>
    <row r="131" spans="1:2" ht="18.75" x14ac:dyDescent="0.3">
      <c r="A131" s="1" t="s">
        <v>9</v>
      </c>
    </row>
    <row r="132" spans="1:2" x14ac:dyDescent="0.25">
      <c r="A132" t="str">
        <f>"G1301.08053"</f>
        <v>G1301.08053</v>
      </c>
      <c r="B132" t="s">
        <v>132</v>
      </c>
    </row>
    <row r="133" spans="1:2" x14ac:dyDescent="0.25">
      <c r="A133" t="str">
        <f>"G1301.08059"</f>
        <v>G1301.08059</v>
      </c>
      <c r="B133" t="s">
        <v>131</v>
      </c>
    </row>
    <row r="134" spans="1:2" x14ac:dyDescent="0.25">
      <c r="A134" t="str">
        <f>"G1301.08096"</f>
        <v>G1301.08096</v>
      </c>
      <c r="B134" t="s">
        <v>130</v>
      </c>
    </row>
    <row r="135" spans="1:2" x14ac:dyDescent="0.25">
      <c r="A135" t="str">
        <f>"G1401.08013"</f>
        <v>G1401.08013</v>
      </c>
      <c r="B135" t="s">
        <v>129</v>
      </c>
    </row>
    <row r="136" spans="1:2" x14ac:dyDescent="0.25">
      <c r="A136" t="str">
        <f>"G1401.08085"</f>
        <v>G1401.08085</v>
      </c>
      <c r="B136" t="s">
        <v>128</v>
      </c>
    </row>
    <row r="137" spans="1:2" x14ac:dyDescent="0.25">
      <c r="A137" t="str">
        <f>"G1401.08262"</f>
        <v>G1401.08262</v>
      </c>
      <c r="B137" t="s">
        <v>127</v>
      </c>
    </row>
    <row r="138" spans="1:2" x14ac:dyDescent="0.25">
      <c r="A138" t="str">
        <f>"G1401.08303"</f>
        <v>G1401.08303</v>
      </c>
      <c r="B138" t="s">
        <v>126</v>
      </c>
    </row>
    <row r="139" spans="1:2" x14ac:dyDescent="0.25">
      <c r="A139" t="str">
        <f>"G1401.08305"</f>
        <v>G1401.08305</v>
      </c>
      <c r="B139" t="s">
        <v>125</v>
      </c>
    </row>
    <row r="140" spans="1:2" x14ac:dyDescent="0.25">
      <c r="A140" t="str">
        <f>"G1401.08307"</f>
        <v>G1401.08307</v>
      </c>
      <c r="B140" t="s">
        <v>124</v>
      </c>
    </row>
    <row r="141" spans="1:2" x14ac:dyDescent="0.25">
      <c r="A141" t="str">
        <f>"G1401.08308"</f>
        <v>G1401.08308</v>
      </c>
      <c r="B141" t="s">
        <v>123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4"/>
  <sheetViews>
    <sheetView workbookViewId="0">
      <selection activeCell="E1" sqref="E1:H1048576"/>
    </sheetView>
  </sheetViews>
  <sheetFormatPr defaultRowHeight="15" x14ac:dyDescent="0.25"/>
  <cols>
    <col min="1" max="1" width="21.25" customWidth="1"/>
  </cols>
  <sheetData>
    <row r="1" spans="1:5" ht="18.75" x14ac:dyDescent="0.3">
      <c r="A1" s="1" t="s">
        <v>11</v>
      </c>
      <c r="E1" s="3"/>
    </row>
    <row r="2" spans="1:5" ht="18.75" x14ac:dyDescent="0.3">
      <c r="A2" s="1" t="s">
        <v>0</v>
      </c>
    </row>
    <row r="3" spans="1:5" x14ac:dyDescent="0.25">
      <c r="A3" t="str">
        <f>"1001.08060"</f>
        <v>1001.08060</v>
      </c>
      <c r="B3" t="s">
        <v>137</v>
      </c>
    </row>
    <row r="4" spans="1:5" x14ac:dyDescent="0.25">
      <c r="A4" t="str">
        <f>"1301.08004"</f>
        <v>1301.08004</v>
      </c>
      <c r="B4" t="s">
        <v>138</v>
      </c>
    </row>
    <row r="5" spans="1:5" x14ac:dyDescent="0.25">
      <c r="A5" t="str">
        <f>"1301.08098"</f>
        <v>1301.08098</v>
      </c>
      <c r="B5" t="s">
        <v>139</v>
      </c>
    </row>
    <row r="6" spans="1:5" x14ac:dyDescent="0.25">
      <c r="A6" t="str">
        <f>"1401.08023"</f>
        <v>1401.08023</v>
      </c>
      <c r="B6" t="s">
        <v>140</v>
      </c>
    </row>
    <row r="7" spans="1:5" x14ac:dyDescent="0.25">
      <c r="A7" t="str">
        <f>"1401.08029"</f>
        <v>1401.08029</v>
      </c>
      <c r="B7" t="s">
        <v>141</v>
      </c>
    </row>
    <row r="8" spans="1:5" x14ac:dyDescent="0.25">
      <c r="A8" t="str">
        <f>"1401.08076"</f>
        <v>1401.08076</v>
      </c>
      <c r="B8" t="s">
        <v>142</v>
      </c>
    </row>
    <row r="9" spans="1:5" x14ac:dyDescent="0.25">
      <c r="A9" t="str">
        <f>"1401.08300"</f>
        <v>1401.08300</v>
      </c>
      <c r="B9" t="s">
        <v>143</v>
      </c>
    </row>
    <row r="10" spans="1:5" x14ac:dyDescent="0.25">
      <c r="A10" t="str">
        <f>"1401.08303"</f>
        <v>1401.08303</v>
      </c>
      <c r="B10" t="s">
        <v>144</v>
      </c>
    </row>
    <row r="11" spans="1:5" x14ac:dyDescent="0.25">
      <c r="A11" t="str">
        <f>"1401.08306"</f>
        <v>1401.08306</v>
      </c>
      <c r="B11" t="s">
        <v>145</v>
      </c>
    </row>
    <row r="12" spans="1:5" x14ac:dyDescent="0.25">
      <c r="A12" t="str">
        <f>"1401.08308"</f>
        <v>1401.08308</v>
      </c>
      <c r="B12" t="s">
        <v>146</v>
      </c>
    </row>
    <row r="13" spans="1:5" x14ac:dyDescent="0.25">
      <c r="A13" t="str">
        <f>"1401.08455"</f>
        <v>1401.08455</v>
      </c>
      <c r="B13" t="s">
        <v>147</v>
      </c>
    </row>
    <row r="14" spans="1:5" x14ac:dyDescent="0.25">
      <c r="A14" t="str">
        <f>"1401.08456"</f>
        <v>1401.08456</v>
      </c>
      <c r="B14" t="s">
        <v>148</v>
      </c>
    </row>
    <row r="15" spans="1:5" ht="18.75" x14ac:dyDescent="0.3">
      <c r="A15" s="1" t="s">
        <v>1</v>
      </c>
    </row>
    <row r="16" spans="1:5" x14ac:dyDescent="0.25">
      <c r="A16" t="str">
        <f>"1501.08254"</f>
        <v>1501.08254</v>
      </c>
      <c r="B16" t="s">
        <v>149</v>
      </c>
    </row>
    <row r="17" spans="1:2" x14ac:dyDescent="0.25">
      <c r="A17" t="str">
        <f>"G0201.08068"</f>
        <v>G0201.08068</v>
      </c>
      <c r="B17" t="s">
        <v>150</v>
      </c>
    </row>
    <row r="18" spans="1:2" x14ac:dyDescent="0.25">
      <c r="A18" t="str">
        <f>"G0801.08013"</f>
        <v>G0801.08013</v>
      </c>
      <c r="B18" t="s">
        <v>151</v>
      </c>
    </row>
    <row r="19" spans="1:2" x14ac:dyDescent="0.25">
      <c r="A19" t="str">
        <f>"G1101.08033"</f>
        <v>G1101.08033</v>
      </c>
      <c r="B19" t="s">
        <v>152</v>
      </c>
    </row>
    <row r="20" spans="1:2" x14ac:dyDescent="0.25">
      <c r="A20" t="str">
        <f>"G1101.08067"</f>
        <v>G1101.08067</v>
      </c>
      <c r="B20" t="s">
        <v>153</v>
      </c>
    </row>
    <row r="21" spans="1:2" x14ac:dyDescent="0.25">
      <c r="A21" t="str">
        <f>"G1101.08077"</f>
        <v>G1101.08077</v>
      </c>
      <c r="B21" t="s">
        <v>154</v>
      </c>
    </row>
    <row r="22" spans="1:2" x14ac:dyDescent="0.25">
      <c r="A22" t="str">
        <f>"G1201.08013"</f>
        <v>G1201.08013</v>
      </c>
      <c r="B22" t="s">
        <v>155</v>
      </c>
    </row>
    <row r="23" spans="1:2" x14ac:dyDescent="0.25">
      <c r="A23" t="str">
        <f>"G1201.08014"</f>
        <v>G1201.08014</v>
      </c>
      <c r="B23" t="s">
        <v>156</v>
      </c>
    </row>
    <row r="24" spans="1:2" x14ac:dyDescent="0.25">
      <c r="A24" t="str">
        <f>"G1201.08022"</f>
        <v>G1201.08022</v>
      </c>
      <c r="B24" t="s">
        <v>157</v>
      </c>
    </row>
    <row r="25" spans="1:2" x14ac:dyDescent="0.25">
      <c r="A25" t="str">
        <f>"G1201.08064"</f>
        <v>G1201.08064</v>
      </c>
      <c r="B25" t="s">
        <v>167</v>
      </c>
    </row>
    <row r="26" spans="1:2" x14ac:dyDescent="0.25">
      <c r="A26" t="str">
        <f>"G1201.08301"</f>
        <v>G1201.08301</v>
      </c>
      <c r="B26" t="s">
        <v>166</v>
      </c>
    </row>
    <row r="27" spans="1:2" ht="18.75" x14ac:dyDescent="0.3">
      <c r="A27" s="1" t="s">
        <v>2</v>
      </c>
    </row>
    <row r="28" spans="1:2" x14ac:dyDescent="0.25">
      <c r="A28" t="str">
        <f>"G1301.08011"</f>
        <v>G1301.08011</v>
      </c>
      <c r="B28" t="s">
        <v>165</v>
      </c>
    </row>
    <row r="29" spans="1:2" x14ac:dyDescent="0.25">
      <c r="A29" t="str">
        <f>"G1301.08012"</f>
        <v>G1301.08012</v>
      </c>
      <c r="B29" t="s">
        <v>164</v>
      </c>
    </row>
    <row r="30" spans="1:2" x14ac:dyDescent="0.25">
      <c r="A30" t="str">
        <f>"G1301.08020"</f>
        <v>G1301.08020</v>
      </c>
      <c r="B30" t="s">
        <v>163</v>
      </c>
    </row>
    <row r="31" spans="1:2" x14ac:dyDescent="0.25">
      <c r="A31" t="str">
        <f>"G1301.08023"</f>
        <v>G1301.08023</v>
      </c>
      <c r="B31" t="s">
        <v>162</v>
      </c>
    </row>
    <row r="32" spans="1:2" x14ac:dyDescent="0.25">
      <c r="A32" t="str">
        <f>"G1301.08025"</f>
        <v>G1301.08025</v>
      </c>
      <c r="B32" t="s">
        <v>161</v>
      </c>
    </row>
    <row r="33" spans="1:2" x14ac:dyDescent="0.25">
      <c r="A33" t="str">
        <f>"G1301.08029"</f>
        <v>G1301.08029</v>
      </c>
      <c r="B33" t="s">
        <v>160</v>
      </c>
    </row>
    <row r="34" spans="1:2" x14ac:dyDescent="0.25">
      <c r="A34" t="str">
        <f>"G1301.08032"</f>
        <v>G1301.08032</v>
      </c>
      <c r="B34" t="s">
        <v>159</v>
      </c>
    </row>
    <row r="35" spans="1:2" x14ac:dyDescent="0.25">
      <c r="A35" t="str">
        <f>"G1301.08033"</f>
        <v>G1301.08033</v>
      </c>
      <c r="B35" t="s">
        <v>158</v>
      </c>
    </row>
    <row r="36" spans="1:2" x14ac:dyDescent="0.25">
      <c r="A36" t="str">
        <f>"G1301.08043"</f>
        <v>G1301.08043</v>
      </c>
      <c r="B36" t="s">
        <v>177</v>
      </c>
    </row>
    <row r="37" spans="1:2" x14ac:dyDescent="0.25">
      <c r="A37" t="str">
        <f>"G1301.08045"</f>
        <v>G1301.08045</v>
      </c>
      <c r="B37" t="s">
        <v>176</v>
      </c>
    </row>
    <row r="38" spans="1:2" x14ac:dyDescent="0.25">
      <c r="A38" t="str">
        <f>"G1301.08046"</f>
        <v>G1301.08046</v>
      </c>
      <c r="B38" t="s">
        <v>175</v>
      </c>
    </row>
    <row r="39" spans="1:2" ht="18.75" x14ac:dyDescent="0.3">
      <c r="A39" s="1" t="s">
        <v>3</v>
      </c>
    </row>
    <row r="40" spans="1:2" x14ac:dyDescent="0.25">
      <c r="A40" t="str">
        <f>"G1301.08050"</f>
        <v>G1301.08050</v>
      </c>
      <c r="B40" t="s">
        <v>174</v>
      </c>
    </row>
    <row r="41" spans="1:2" x14ac:dyDescent="0.25">
      <c r="A41" t="str">
        <f>"G1301.08056"</f>
        <v>G1301.08056</v>
      </c>
      <c r="B41" t="s">
        <v>173</v>
      </c>
    </row>
    <row r="42" spans="1:2" x14ac:dyDescent="0.25">
      <c r="A42" t="str">
        <f>"G1301.08064"</f>
        <v>G1301.08064</v>
      </c>
      <c r="B42" t="s">
        <v>172</v>
      </c>
    </row>
    <row r="43" spans="1:2" x14ac:dyDescent="0.25">
      <c r="A43" t="str">
        <f>"G1301.08079"</f>
        <v>G1301.08079</v>
      </c>
      <c r="B43" t="s">
        <v>171</v>
      </c>
    </row>
    <row r="44" spans="1:2" x14ac:dyDescent="0.25">
      <c r="A44" t="str">
        <f>"G1301.08095"</f>
        <v>G1301.08095</v>
      </c>
      <c r="B44" t="s">
        <v>170</v>
      </c>
    </row>
    <row r="45" spans="1:2" x14ac:dyDescent="0.25">
      <c r="A45" t="str">
        <f>"G1301.08305"</f>
        <v>G1301.08305</v>
      </c>
      <c r="B45" t="s">
        <v>169</v>
      </c>
    </row>
    <row r="46" spans="1:2" x14ac:dyDescent="0.25">
      <c r="A46" t="str">
        <f>"G1401.08001"</f>
        <v>G1401.08001</v>
      </c>
      <c r="B46" t="s">
        <v>168</v>
      </c>
    </row>
    <row r="47" spans="1:2" x14ac:dyDescent="0.25">
      <c r="A47" t="str">
        <f>"G1401.08002"</f>
        <v>G1401.08002</v>
      </c>
      <c r="B47" t="s">
        <v>187</v>
      </c>
    </row>
    <row r="48" spans="1:2" x14ac:dyDescent="0.25">
      <c r="A48" t="str">
        <f>"G1401.08004"</f>
        <v>G1401.08004</v>
      </c>
      <c r="B48" t="s">
        <v>186</v>
      </c>
    </row>
    <row r="49" spans="1:3" x14ac:dyDescent="0.25">
      <c r="A49" t="str">
        <f>"G1401.08005"</f>
        <v>G1401.08005</v>
      </c>
      <c r="B49" t="s">
        <v>185</v>
      </c>
    </row>
    <row r="50" spans="1:3" x14ac:dyDescent="0.25">
      <c r="A50" t="str">
        <f>"G1401.08006"</f>
        <v>G1401.08006</v>
      </c>
      <c r="B50" t="s">
        <v>184</v>
      </c>
    </row>
    <row r="51" spans="1:3" ht="18.75" x14ac:dyDescent="0.3">
      <c r="A51" s="1" t="s">
        <v>4</v>
      </c>
    </row>
    <row r="52" spans="1:3" x14ac:dyDescent="0.25">
      <c r="A52" t="str">
        <f>"G1401.08007"</f>
        <v>G1401.08007</v>
      </c>
      <c r="B52" t="s">
        <v>183</v>
      </c>
    </row>
    <row r="53" spans="1:3" x14ac:dyDescent="0.25">
      <c r="A53" t="str">
        <f>"G1401.08008"</f>
        <v>G1401.08008</v>
      </c>
      <c r="B53" t="s">
        <v>182</v>
      </c>
    </row>
    <row r="54" spans="1:3" x14ac:dyDescent="0.25">
      <c r="A54" t="str">
        <f>"G1401.08012"</f>
        <v>G1401.08012</v>
      </c>
      <c r="B54" t="s">
        <v>181</v>
      </c>
    </row>
    <row r="55" spans="1:3" x14ac:dyDescent="0.25">
      <c r="A55" t="str">
        <f>"G1401.08014"</f>
        <v>G1401.08014</v>
      </c>
      <c r="B55" t="s">
        <v>180</v>
      </c>
    </row>
    <row r="56" spans="1:3" x14ac:dyDescent="0.25">
      <c r="A56" t="str">
        <f>"G1401.08015"</f>
        <v>G1401.08015</v>
      </c>
      <c r="B56" t="s">
        <v>179</v>
      </c>
    </row>
    <row r="57" spans="1:3" x14ac:dyDescent="0.25">
      <c r="A57" t="str">
        <f>"G1401.08016"</f>
        <v>G1401.08016</v>
      </c>
      <c r="B57" t="s">
        <v>178</v>
      </c>
    </row>
    <row r="58" spans="1:3" x14ac:dyDescent="0.25">
      <c r="A58" t="str">
        <f>"G1401.08017"</f>
        <v>G1401.08017</v>
      </c>
      <c r="B58" t="s">
        <v>197</v>
      </c>
    </row>
    <row r="59" spans="1:3" x14ac:dyDescent="0.25">
      <c r="A59" t="str">
        <f>"G1401.08018"</f>
        <v>G1401.08018</v>
      </c>
      <c r="B59" t="s">
        <v>196</v>
      </c>
    </row>
    <row r="60" spans="1:3" x14ac:dyDescent="0.25">
      <c r="A60" t="str">
        <f>"G1401.08019"</f>
        <v>G1401.08019</v>
      </c>
      <c r="B60" t="s">
        <v>195</v>
      </c>
    </row>
    <row r="61" spans="1:3" x14ac:dyDescent="0.25">
      <c r="A61" t="str">
        <f>"G1401.08020"</f>
        <v>G1401.08020</v>
      </c>
      <c r="B61" t="s">
        <v>194</v>
      </c>
    </row>
    <row r="62" spans="1:3" x14ac:dyDescent="0.25">
      <c r="A62" t="str">
        <f>"G1401.08023"</f>
        <v>G1401.08023</v>
      </c>
      <c r="B62" t="s">
        <v>193</v>
      </c>
      <c r="C62" s="2"/>
    </row>
    <row r="63" spans="1:3" ht="18.75" x14ac:dyDescent="0.3">
      <c r="A63" s="1" t="s">
        <v>5</v>
      </c>
      <c r="B63" s="2"/>
    </row>
    <row r="64" spans="1:3" x14ac:dyDescent="0.25">
      <c r="A64" t="str">
        <f>"G1401.08024"</f>
        <v>G1401.08024</v>
      </c>
      <c r="B64" t="s">
        <v>192</v>
      </c>
      <c r="C64" s="2"/>
    </row>
    <row r="65" spans="1:3" x14ac:dyDescent="0.25">
      <c r="A65" t="str">
        <f>"G1401.08027"</f>
        <v>G1401.08027</v>
      </c>
      <c r="B65" t="s">
        <v>191</v>
      </c>
      <c r="C65" s="2"/>
    </row>
    <row r="66" spans="1:3" x14ac:dyDescent="0.25">
      <c r="A66" t="str">
        <f>"G1401.08028"</f>
        <v>G1401.08028</v>
      </c>
      <c r="B66" t="s">
        <v>190</v>
      </c>
      <c r="C66" s="2"/>
    </row>
    <row r="67" spans="1:3" x14ac:dyDescent="0.25">
      <c r="A67" t="str">
        <f>"G1401.08031"</f>
        <v>G1401.08031</v>
      </c>
      <c r="B67" t="s">
        <v>189</v>
      </c>
      <c r="C67" s="2"/>
    </row>
    <row r="68" spans="1:3" x14ac:dyDescent="0.25">
      <c r="A68" t="str">
        <f>"G1401.08032"</f>
        <v>G1401.08032</v>
      </c>
      <c r="B68" t="s">
        <v>188</v>
      </c>
      <c r="C68" s="2"/>
    </row>
    <row r="69" spans="1:3" x14ac:dyDescent="0.25">
      <c r="A69" t="str">
        <f>"G1401.08034"</f>
        <v>G1401.08034</v>
      </c>
      <c r="B69" t="s">
        <v>207</v>
      </c>
      <c r="C69" s="2"/>
    </row>
    <row r="70" spans="1:3" x14ac:dyDescent="0.25">
      <c r="A70" t="str">
        <f>"G1401.08035"</f>
        <v>G1401.08035</v>
      </c>
      <c r="B70" t="s">
        <v>206</v>
      </c>
      <c r="C70" s="2"/>
    </row>
    <row r="71" spans="1:3" x14ac:dyDescent="0.25">
      <c r="A71" t="str">
        <f>"G1401.08036"</f>
        <v>G1401.08036</v>
      </c>
      <c r="B71" t="s">
        <v>205</v>
      </c>
      <c r="C71" s="2"/>
    </row>
    <row r="72" spans="1:3" x14ac:dyDescent="0.25">
      <c r="A72" t="str">
        <f>"G1401.08038"</f>
        <v>G1401.08038</v>
      </c>
      <c r="B72" t="s">
        <v>204</v>
      </c>
      <c r="C72" s="2"/>
    </row>
    <row r="73" spans="1:3" x14ac:dyDescent="0.25">
      <c r="A73" t="str">
        <f>"G1401.08039"</f>
        <v>G1401.08039</v>
      </c>
      <c r="B73" t="s">
        <v>203</v>
      </c>
    </row>
    <row r="74" spans="1:3" x14ac:dyDescent="0.25">
      <c r="A74" t="str">
        <f>"G1401.08040"</f>
        <v>G1401.08040</v>
      </c>
      <c r="B74" t="s">
        <v>202</v>
      </c>
    </row>
    <row r="75" spans="1:3" ht="18.75" x14ac:dyDescent="0.3">
      <c r="A75" s="1" t="s">
        <v>6</v>
      </c>
      <c r="B75" s="2"/>
      <c r="C75" s="2"/>
    </row>
    <row r="76" spans="1:3" x14ac:dyDescent="0.25">
      <c r="A76" t="str">
        <f>"G1401.08041"</f>
        <v>G1401.08041</v>
      </c>
      <c r="B76" t="s">
        <v>201</v>
      </c>
    </row>
    <row r="77" spans="1:3" x14ac:dyDescent="0.25">
      <c r="A77" t="str">
        <f>"G1401.08042"</f>
        <v>G1401.08042</v>
      </c>
      <c r="B77" t="s">
        <v>200</v>
      </c>
    </row>
    <row r="78" spans="1:3" x14ac:dyDescent="0.25">
      <c r="A78" t="str">
        <f>"G1401.08043"</f>
        <v>G1401.08043</v>
      </c>
      <c r="B78" t="s">
        <v>199</v>
      </c>
    </row>
    <row r="79" spans="1:3" x14ac:dyDescent="0.25">
      <c r="A79" t="str">
        <f>"G1401.08045"</f>
        <v>G1401.08045</v>
      </c>
      <c r="B79" t="s">
        <v>198</v>
      </c>
    </row>
    <row r="80" spans="1:3" x14ac:dyDescent="0.25">
      <c r="A80" t="str">
        <f>"G1401.08046"</f>
        <v>G1401.08046</v>
      </c>
      <c r="B80" t="s">
        <v>217</v>
      </c>
    </row>
    <row r="81" spans="1:2" x14ac:dyDescent="0.25">
      <c r="A81" t="str">
        <f>"G1401.08049"</f>
        <v>G1401.08049</v>
      </c>
      <c r="B81" t="s">
        <v>216</v>
      </c>
    </row>
    <row r="82" spans="1:2" x14ac:dyDescent="0.25">
      <c r="A82" t="str">
        <f>"G1401.08050"</f>
        <v>G1401.08050</v>
      </c>
      <c r="B82" t="s">
        <v>215</v>
      </c>
    </row>
    <row r="83" spans="1:2" x14ac:dyDescent="0.25">
      <c r="A83" t="str">
        <f>"G1401.08051"</f>
        <v>G1401.08051</v>
      </c>
      <c r="B83" t="s">
        <v>214</v>
      </c>
    </row>
    <row r="84" spans="1:2" x14ac:dyDescent="0.25">
      <c r="A84" t="str">
        <f>"G1401.08053"</f>
        <v>G1401.08053</v>
      </c>
      <c r="B84" t="s">
        <v>213</v>
      </c>
    </row>
    <row r="85" spans="1:2" x14ac:dyDescent="0.25">
      <c r="A85" t="str">
        <f>"G1401.08054"</f>
        <v>G1401.08054</v>
      </c>
      <c r="B85" t="s">
        <v>212</v>
      </c>
    </row>
    <row r="86" spans="1:2" x14ac:dyDescent="0.25">
      <c r="A86" t="str">
        <f>"G1401.08055"</f>
        <v>G1401.08055</v>
      </c>
      <c r="B86" t="s">
        <v>211</v>
      </c>
    </row>
    <row r="87" spans="1:2" ht="18.75" x14ac:dyDescent="0.3">
      <c r="A87" s="1" t="s">
        <v>7</v>
      </c>
    </row>
    <row r="88" spans="1:2" x14ac:dyDescent="0.25">
      <c r="A88" t="str">
        <f>"G1401.08057"</f>
        <v>G1401.08057</v>
      </c>
      <c r="B88" t="s">
        <v>210</v>
      </c>
    </row>
    <row r="89" spans="1:2" x14ac:dyDescent="0.25">
      <c r="A89" t="str">
        <f>"G1401.08059"</f>
        <v>G1401.08059</v>
      </c>
      <c r="B89" t="s">
        <v>209</v>
      </c>
    </row>
    <row r="90" spans="1:2" x14ac:dyDescent="0.25">
      <c r="A90" t="str">
        <f>"G1401.08060"</f>
        <v>G1401.08060</v>
      </c>
      <c r="B90" t="s">
        <v>208</v>
      </c>
    </row>
    <row r="91" spans="1:2" x14ac:dyDescent="0.25">
      <c r="A91" t="str">
        <f>"G1401.08062"</f>
        <v>G1401.08062</v>
      </c>
      <c r="B91" t="s">
        <v>227</v>
      </c>
    </row>
    <row r="92" spans="1:2" x14ac:dyDescent="0.25">
      <c r="A92" t="str">
        <f>"G1401.08063"</f>
        <v>G1401.08063</v>
      </c>
      <c r="B92" t="s">
        <v>226</v>
      </c>
    </row>
    <row r="93" spans="1:2" x14ac:dyDescent="0.25">
      <c r="A93" t="str">
        <f>"G1401.08065"</f>
        <v>G1401.08065</v>
      </c>
      <c r="B93" t="s">
        <v>225</v>
      </c>
    </row>
    <row r="94" spans="1:2" x14ac:dyDescent="0.25">
      <c r="A94" t="str">
        <f>"G1401.08066"</f>
        <v>G1401.08066</v>
      </c>
      <c r="B94" t="s">
        <v>224</v>
      </c>
    </row>
    <row r="95" spans="1:2" x14ac:dyDescent="0.25">
      <c r="A95" t="str">
        <f>"G1401.08067"</f>
        <v>G1401.08067</v>
      </c>
      <c r="B95" t="s">
        <v>223</v>
      </c>
    </row>
    <row r="96" spans="1:2" x14ac:dyDescent="0.25">
      <c r="A96" t="str">
        <f>"G1401.08068"</f>
        <v>G1401.08068</v>
      </c>
      <c r="B96" t="s">
        <v>222</v>
      </c>
    </row>
    <row r="97" spans="1:2" x14ac:dyDescent="0.25">
      <c r="A97" t="str">
        <f>"G1401.08069"</f>
        <v>G1401.08069</v>
      </c>
      <c r="B97" t="s">
        <v>221</v>
      </c>
    </row>
    <row r="98" spans="1:2" x14ac:dyDescent="0.25">
      <c r="A98" t="str">
        <f>"G1401.08071"</f>
        <v>G1401.08071</v>
      </c>
      <c r="B98" t="s">
        <v>220</v>
      </c>
    </row>
    <row r="99" spans="1:2" ht="18.75" x14ac:dyDescent="0.3">
      <c r="A99" s="1" t="s">
        <v>8</v>
      </c>
    </row>
    <row r="100" spans="1:2" x14ac:dyDescent="0.25">
      <c r="A100" t="str">
        <f>"G1401.08073"</f>
        <v>G1401.08073</v>
      </c>
      <c r="B100" t="s">
        <v>219</v>
      </c>
    </row>
    <row r="101" spans="1:2" x14ac:dyDescent="0.25">
      <c r="A101" t="str">
        <f>"G1401.08074"</f>
        <v>G1401.08074</v>
      </c>
      <c r="B101" t="s">
        <v>218</v>
      </c>
    </row>
    <row r="102" spans="1:2" x14ac:dyDescent="0.25">
      <c r="A102" t="str">
        <f>"G1401.08078"</f>
        <v>G1401.08078</v>
      </c>
      <c r="B102" t="s">
        <v>238</v>
      </c>
    </row>
    <row r="103" spans="1:2" x14ac:dyDescent="0.25">
      <c r="A103" t="str">
        <f>"G1401.08081"</f>
        <v>G1401.08081</v>
      </c>
      <c r="B103" t="s">
        <v>237</v>
      </c>
    </row>
    <row r="104" spans="1:2" x14ac:dyDescent="0.25">
      <c r="A104" t="str">
        <f>"G1401.08082"</f>
        <v>G1401.08082</v>
      </c>
      <c r="B104" t="s">
        <v>236</v>
      </c>
    </row>
    <row r="105" spans="1:2" x14ac:dyDescent="0.25">
      <c r="A105" t="str">
        <f>"G1401.08083"</f>
        <v>G1401.08083</v>
      </c>
      <c r="B105" t="s">
        <v>235</v>
      </c>
    </row>
    <row r="106" spans="1:2" x14ac:dyDescent="0.25">
      <c r="A106" t="str">
        <f>"G1401.08084"</f>
        <v>G1401.08084</v>
      </c>
      <c r="B106" t="s">
        <v>234</v>
      </c>
    </row>
    <row r="107" spans="1:2" x14ac:dyDescent="0.25">
      <c r="A107" t="str">
        <f>"G1401.08086"</f>
        <v>G1401.08086</v>
      </c>
      <c r="B107" t="s">
        <v>233</v>
      </c>
    </row>
    <row r="108" spans="1:2" x14ac:dyDescent="0.25">
      <c r="A108" t="str">
        <f>"G1401.08089"</f>
        <v>G1401.08089</v>
      </c>
      <c r="B108" t="s">
        <v>232</v>
      </c>
    </row>
    <row r="109" spans="1:2" x14ac:dyDescent="0.25">
      <c r="A109" t="str">
        <f>"G1401.08090"</f>
        <v>G1401.08090</v>
      </c>
      <c r="B109" t="s">
        <v>231</v>
      </c>
    </row>
    <row r="110" spans="1:2" x14ac:dyDescent="0.25">
      <c r="A110" t="str">
        <f>"G1401.08091"</f>
        <v>G1401.08091</v>
      </c>
      <c r="B110" t="s">
        <v>230</v>
      </c>
    </row>
    <row r="111" spans="1:2" x14ac:dyDescent="0.25">
      <c r="A111" t="str">
        <f>"G1401.08092"</f>
        <v>G1401.08092</v>
      </c>
      <c r="B111" t="s">
        <v>229</v>
      </c>
    </row>
    <row r="113" spans="1:2" ht="18.75" x14ac:dyDescent="0.3">
      <c r="A113" s="1" t="s">
        <v>9</v>
      </c>
    </row>
    <row r="114" spans="1:2" x14ac:dyDescent="0.25">
      <c r="A114" t="str">
        <f>"G1401.08093"</f>
        <v>G1401.08093</v>
      </c>
      <c r="B114" t="s">
        <v>228</v>
      </c>
    </row>
    <row r="115" spans="1:2" x14ac:dyDescent="0.25">
      <c r="A115" t="str">
        <f>"G1401.08094"</f>
        <v>G1401.08094</v>
      </c>
      <c r="B115" t="s">
        <v>248</v>
      </c>
    </row>
    <row r="116" spans="1:2" x14ac:dyDescent="0.25">
      <c r="A116" t="str">
        <f>"G1401.08252"</f>
        <v>G1401.08252</v>
      </c>
      <c r="B116" t="s">
        <v>247</v>
      </c>
    </row>
    <row r="117" spans="1:2" x14ac:dyDescent="0.25">
      <c r="A117" t="str">
        <f>"G1401.08253"</f>
        <v>G1401.08253</v>
      </c>
      <c r="B117" t="s">
        <v>246</v>
      </c>
    </row>
    <row r="118" spans="1:2" x14ac:dyDescent="0.25">
      <c r="A118" t="str">
        <f>"G1401.08259"</f>
        <v>G1401.08259</v>
      </c>
      <c r="B118" t="s">
        <v>245</v>
      </c>
    </row>
    <row r="119" spans="1:2" x14ac:dyDescent="0.25">
      <c r="A119" t="str">
        <f>"G1401.08452"</f>
        <v>G1401.08452</v>
      </c>
      <c r="B119" t="s">
        <v>244</v>
      </c>
    </row>
    <row r="120" spans="1:2" x14ac:dyDescent="0.25">
      <c r="A120" t="str">
        <f>"G1401.08453"</f>
        <v>G1401.08453</v>
      </c>
      <c r="B120" t="s">
        <v>243</v>
      </c>
    </row>
    <row r="121" spans="1:2" x14ac:dyDescent="0.25">
      <c r="A121" t="str">
        <f>"G1501.08066"</f>
        <v>G1501.08066</v>
      </c>
      <c r="B121" t="s">
        <v>242</v>
      </c>
    </row>
    <row r="122" spans="1:2" x14ac:dyDescent="0.25">
      <c r="A122" t="str">
        <f>"G1501.08255"</f>
        <v>G1501.08255</v>
      </c>
      <c r="B122" t="s">
        <v>241</v>
      </c>
    </row>
    <row r="123" spans="1:2" x14ac:dyDescent="0.25">
      <c r="A123" t="str">
        <f>"G1501.08256"</f>
        <v>G1501.08256</v>
      </c>
      <c r="B123" t="s">
        <v>240</v>
      </c>
    </row>
    <row r="124" spans="1:2" x14ac:dyDescent="0.25">
      <c r="A124" t="str">
        <f>"G1501.08258"</f>
        <v>G1501.08258</v>
      </c>
      <c r="B124" t="s">
        <v>239</v>
      </c>
    </row>
  </sheetData>
  <pageMargins left="0.7" right="0.7" top="0.75" bottom="0.75" header="0.3" footer="0.3"/>
  <pageSetup paperSize="9" orientation="portrait" horizontalDpi="3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1.öğretim</vt:lpstr>
      <vt:lpstr>2.öğretim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mfg</dc:creator>
  <cp:lastModifiedBy>Mustafa Durmaz</cp:lastModifiedBy>
  <dcterms:created xsi:type="dcterms:W3CDTF">2011-09-23T11:40:22Z</dcterms:created>
  <dcterms:modified xsi:type="dcterms:W3CDTF">2016-10-05T14:04:07Z</dcterms:modified>
</cp:coreProperties>
</file>